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390" windowHeight="9315" activeTab="0"/>
  </bookViews>
  <sheets>
    <sheet name="３．一般会計決算額の状況（歳入）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<sst xmlns="http://schemas.openxmlformats.org/spreadsheetml/2006/main" count="43" uniqueCount="35">
  <si>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区　　　　　　　分</t>
  </si>
  <si>
    <t>決　算　額</t>
  </si>
  <si>
    <t>構成比</t>
  </si>
  <si>
    <t>総額</t>
  </si>
  <si>
    <t>町税</t>
  </si>
  <si>
    <t>地方譲与税</t>
  </si>
  <si>
    <t>利子割交付金</t>
  </si>
  <si>
    <t>交通安全対策特別交付金</t>
  </si>
  <si>
    <t>小計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</si>
  <si>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</si>
  <si>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</si>
  <si>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</si>
  <si>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</si>
  <si>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</si>
  <si>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</si>
  <si>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</si>
  <si>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</si>
  <si>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</si>
  <si>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町債</t>
  </si>
  <si>
    <t>単位：円、％</t>
  </si>
  <si>
    <t>平 成 26 年 度</t>
  </si>
  <si>
    <t>平 成 27 年 度</t>
  </si>
  <si>
    <t>平 成 28 年 度</t>
  </si>
  <si>
    <t>平 成 29 年 度</t>
  </si>
  <si>
    <t>配当割交付金</t>
  </si>
  <si>
    <t>株式等譲渡所得割交付金</t>
  </si>
  <si>
    <t>地方消費税交付金</t>
  </si>
  <si>
    <t>自動車取得税交付金</t>
  </si>
  <si>
    <t>地方特例交付金</t>
  </si>
  <si>
    <t>地方交付税</t>
  </si>
  <si>
    <t>(内訳)</t>
  </si>
  <si>
    <t xml:space="preserve"> 普通</t>
  </si>
  <si>
    <t xml:space="preserve"> 特別</t>
  </si>
  <si>
    <t xml:space="preserve"> 資料：総務部財政課『内灘町決算書』</t>
  </si>
  <si>
    <t>平 成 30 年 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</si>
</sst>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.0;[Red]#,##0.0"/>
    <numFmt numFmtId="179" formatCode="0.0_);[Red]\(0.0\)"/>
    <numFmt numFmtId="180" formatCode="0.0_ ;[Red]\-0.0\ "/>
    <numFmt numFmtId="181" formatCode="0.0%"/>
    <numFmt numFmtId="182" formatCode="0.0_ "/>
    <numFmt numFmtId="183" formatCode="0_ "/>
    <numFmt numFmtId="184" formatCode="0.00_ "/>
    <numFmt numFmtId="185" formatCode="0.000_ "/>
    <numFmt numFmtId="186" formatCode="0.0000_ "/>
    <numFmt numFmtId="187" formatCode="0.00000_ "/>
    <numFmt numFmtId="188" formatCode="0.000000_ "/>
  </numFmts>
  <fonts count="43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176" fontId="3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176" fontId="3" fillId="0" borderId="15" xfId="0" applyNumberFormat="1" applyFont="1" applyFill="1" applyBorder="1" applyAlignment="1" applyProtection="1">
      <alignment horizontal="right" vertical="center" wrapText="1"/>
      <protection hidden="1"/>
    </xf>
    <xf numFmtId="182" fontId="3" fillId="0" borderId="13" xfId="0" applyNumberFormat="1" applyFont="1" applyFill="1" applyBorder="1" applyAlignment="1" applyProtection="1">
      <alignment horizontal="right" vertical="center"/>
      <protection hidden="1"/>
    </xf>
    <xf numFmtId="176" fontId="3" fillId="0" borderId="16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17" xfId="0" applyNumberFormat="1" applyFont="1" applyFill="1" applyBorder="1" applyAlignment="1" applyProtection="1">
      <alignment horizontal="right" vertical="center" wrapText="1"/>
      <protection hidden="1"/>
    </xf>
    <xf numFmtId="182" fontId="3" fillId="0" borderId="18" xfId="0" applyNumberFormat="1" applyFont="1" applyFill="1" applyBorder="1" applyAlignment="1" applyProtection="1">
      <alignment horizontal="right" vertical="center"/>
      <protection hidden="1"/>
    </xf>
    <xf numFmtId="176" fontId="8" fillId="0" borderId="10" xfId="0" applyNumberFormat="1" applyFont="1" applyFill="1" applyBorder="1" applyAlignment="1" applyProtection="1">
      <alignment horizontal="right" vertical="center" wrapText="1"/>
      <protection hidden="1"/>
    </xf>
    <xf numFmtId="176" fontId="8" fillId="0" borderId="14" xfId="0" applyNumberFormat="1" applyFont="1" applyFill="1" applyBorder="1" applyAlignment="1" applyProtection="1">
      <alignment horizontal="right" vertical="center" wrapText="1"/>
      <protection hidden="1"/>
    </xf>
    <xf numFmtId="180" fontId="8" fillId="0" borderId="12" xfId="0" applyNumberFormat="1" applyFont="1" applyFill="1" applyBorder="1" applyAlignment="1" applyProtection="1">
      <alignment horizontal="right" vertical="center"/>
      <protection hidden="1"/>
    </xf>
    <xf numFmtId="182" fontId="3" fillId="0" borderId="12" xfId="0" applyNumberFormat="1" applyFont="1" applyFill="1" applyBorder="1" applyAlignment="1" applyProtection="1">
      <alignment horizontal="right" vertical="center"/>
      <protection hidden="1"/>
    </xf>
    <xf numFmtId="176" fontId="8" fillId="0" borderId="19" xfId="0" applyNumberFormat="1" applyFont="1" applyFill="1" applyBorder="1" applyAlignment="1" applyProtection="1">
      <alignment horizontal="right" vertical="center" wrapText="1"/>
      <protection hidden="1"/>
    </xf>
    <xf numFmtId="176" fontId="8" fillId="0" borderId="20" xfId="0" applyNumberFormat="1" applyFont="1" applyFill="1" applyBorder="1" applyAlignment="1" applyProtection="1">
      <alignment horizontal="right" vertical="center" wrapText="1"/>
      <protection hidden="1"/>
    </xf>
    <xf numFmtId="182" fontId="8" fillId="0" borderId="21" xfId="0" applyNumberFormat="1" applyFont="1" applyFill="1" applyBorder="1" applyAlignment="1" applyProtection="1">
      <alignment horizontal="right" vertical="center"/>
      <protection hidden="1"/>
    </xf>
    <xf numFmtId="176" fontId="3" fillId="0" borderId="10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14" xfId="0" applyNumberFormat="1" applyFont="1" applyFill="1" applyBorder="1" applyAlignment="1" applyProtection="1">
      <alignment horizontal="right" vertical="center" wrapText="1"/>
      <protection hidden="1"/>
    </xf>
    <xf numFmtId="182" fontId="8" fillId="0" borderId="12" xfId="0" applyNumberFormat="1" applyFont="1" applyFill="1" applyBorder="1" applyAlignment="1" applyProtection="1">
      <alignment horizontal="right" vertical="center"/>
      <protection hidden="1"/>
    </xf>
    <xf numFmtId="176" fontId="3" fillId="0" borderId="17" xfId="0" applyNumberFormat="1" applyFont="1" applyFill="1" applyBorder="1" applyAlignment="1" applyProtection="1">
      <alignment horizontal="right" vertical="center" wrapText="1"/>
      <protection hidden="1" locked="0"/>
    </xf>
    <xf numFmtId="176" fontId="3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176" fontId="3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182" fontId="8" fillId="0" borderId="22" xfId="0" applyNumberFormat="1" applyFont="1" applyFill="1" applyBorder="1" applyAlignment="1" applyProtection="1">
      <alignment horizontal="right" vertical="center"/>
      <protection hidden="1"/>
    </xf>
    <xf numFmtId="0" fontId="3" fillId="0" borderId="23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distributed" vertical="center" wrapText="1"/>
      <protection hidden="1"/>
    </xf>
    <xf numFmtId="0" fontId="3" fillId="0" borderId="13" xfId="0" applyFont="1" applyFill="1" applyBorder="1" applyAlignment="1" applyProtection="1">
      <alignment horizontal="distributed" vertical="center" wrapText="1"/>
      <protection hidden="1"/>
    </xf>
    <xf numFmtId="0" fontId="3" fillId="0" borderId="14" xfId="0" applyFont="1" applyFill="1" applyBorder="1" applyAlignment="1" applyProtection="1">
      <alignment horizontal="distributed" vertical="center" wrapText="1"/>
      <protection hidden="1"/>
    </xf>
    <xf numFmtId="0" fontId="3" fillId="0" borderId="12" xfId="0" applyFont="1" applyFill="1" applyBorder="1" applyAlignment="1" applyProtection="1">
      <alignment horizontal="distributed" vertical="center" wrapText="1"/>
      <protection hidden="1"/>
    </xf>
    <xf numFmtId="0" fontId="8" fillId="0" borderId="14" xfId="0" applyFont="1" applyFill="1" applyBorder="1" applyAlignment="1" applyProtection="1">
      <alignment horizontal="distributed" vertical="center" wrapText="1"/>
      <protection hidden="1"/>
    </xf>
    <xf numFmtId="0" fontId="8" fillId="0" borderId="12" xfId="0" applyFont="1" applyFill="1" applyBorder="1" applyAlignment="1" applyProtection="1">
      <alignment horizontal="distributed" vertical="center" wrapText="1"/>
      <protection hidden="1"/>
    </xf>
    <xf numFmtId="0" fontId="3" fillId="0" borderId="17" xfId="0" applyFont="1" applyFill="1" applyBorder="1" applyAlignment="1" applyProtection="1">
      <alignment horizontal="distributed" vertical="center" wrapText="1"/>
      <protection hidden="1"/>
    </xf>
    <xf numFmtId="0" fontId="3" fillId="0" borderId="18" xfId="0" applyFont="1" applyFill="1" applyBorder="1" applyAlignment="1" applyProtection="1">
      <alignment horizontal="distributed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8" fillId="0" borderId="20" xfId="0" applyFont="1" applyFill="1" applyBorder="1" applyAlignment="1" applyProtection="1">
      <alignment horizontal="distributed" vertical="center" wrapText="1"/>
      <protection hidden="1"/>
    </xf>
    <xf numFmtId="0" fontId="8" fillId="0" borderId="21" xfId="0" applyFont="1" applyFill="1" applyBorder="1" applyAlignment="1" applyProtection="1">
      <alignment horizontal="distributed" vertical="center" wrapTex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tabSelected="1" view="pageLayout" workbookViewId="0" topLeftCell="A1">
      <selection activeCell="D18" sqref="D18"/>
    </sheetView>
  </sheetViews>
  <sheetFormatPr defaultColWidth="9.00390625" defaultRowHeight="13.5"/>
  <cols>
    <col min="1" max="1" width="8.50390625" style="5" customWidth="1"/>
    <col min="2" max="2" width="13.25390625" style="5" customWidth="1"/>
    <col min="3" max="3" width="14.25390625" style="5" customWidth="1"/>
    <col min="4" max="4" width="9.00390625" style="5" customWidth="1"/>
    <col min="5" max="5" width="16.125" style="5" bestFit="1" customWidth="1"/>
    <col min="6" max="6" width="9.00390625" style="5" customWidth="1"/>
    <col min="7" max="7" width="15.00390625" style="5" customWidth="1"/>
    <col min="8" max="8" width="9.00390625" style="5" customWidth="1"/>
    <col min="9" max="9" width="15.25390625" style="5" customWidth="1"/>
    <col min="10" max="10" width="9.00390625" style="5" customWidth="1"/>
    <col min="11" max="11" width="15.25390625" style="5" customWidth="1"/>
    <col min="12" max="12" width="9.00390625" style="5" customWidth="1"/>
    <col min="13" max="16384" width="9.00390625" style="5" customWidth="1"/>
  </cols>
  <sheetData>
    <row r="1" spans="1:12" ht="16.5" customHeight="1">
      <c r="A1" s="1"/>
      <c r="B1" s="1"/>
      <c r="C1" s="2"/>
      <c r="D1" s="2"/>
      <c r="G1" s="2"/>
      <c r="H1" s="2"/>
      <c r="I1" s="2"/>
      <c r="J1" s="2"/>
      <c r="K1" s="2"/>
      <c r="L1" s="2"/>
    </row>
    <row r="2" spans="1:12" ht="16.5" customHeight="1">
      <c r="A2" s="6"/>
      <c r="B2" s="6"/>
      <c r="C2" s="7"/>
      <c r="F2" s="4"/>
      <c r="G2" s="7"/>
      <c r="H2" s="4"/>
      <c r="I2" s="7"/>
      <c r="J2" s="4"/>
      <c r="K2" s="7"/>
      <c r="L2" s="4" t="s">
        <v>19</v>
      </c>
    </row>
    <row r="3" spans="1:12" ht="13.5" customHeight="1">
      <c r="A3" s="32" t="s">
        <v>0</v>
      </c>
      <c r="B3" s="33"/>
      <c r="C3" s="44" t="s">
        <v>20</v>
      </c>
      <c r="D3" s="45"/>
      <c r="E3" s="44" t="s">
        <v>21</v>
      </c>
      <c r="F3" s="45"/>
      <c r="G3" s="32" t="s">
        <v>22</v>
      </c>
      <c r="H3" s="33"/>
      <c r="I3" s="32" t="s">
        <v>23</v>
      </c>
      <c r="J3" s="33"/>
      <c r="K3" s="32" t="s">
        <v>34</v>
      </c>
      <c r="L3" s="33"/>
    </row>
    <row r="4" spans="1:12" ht="13.5">
      <c r="A4" s="42"/>
      <c r="B4" s="43"/>
      <c r="C4" s="12" t="s">
        <v>1</v>
      </c>
      <c r="D4" s="10" t="s">
        <v>2</v>
      </c>
      <c r="E4" s="8" t="s">
        <v>1</v>
      </c>
      <c r="F4" s="10" t="s">
        <v>2</v>
      </c>
      <c r="G4" s="12" t="s">
        <v>1</v>
      </c>
      <c r="H4" s="10" t="s">
        <v>2</v>
      </c>
      <c r="I4" s="12" t="s">
        <v>1</v>
      </c>
      <c r="J4" s="10" t="s">
        <v>2</v>
      </c>
      <c r="K4" s="12" t="s">
        <v>1</v>
      </c>
      <c r="L4" s="10" t="s">
        <v>2</v>
      </c>
    </row>
    <row r="5" spans="1:12" ht="15.75" customHeight="1">
      <c r="A5" s="46" t="s">
        <v>3</v>
      </c>
      <c r="B5" s="47"/>
      <c r="C5" s="22">
        <f aca="true" t="shared" si="0" ref="C5:J5">SUM(C18:C28)</f>
        <v>10469518877</v>
      </c>
      <c r="D5" s="24">
        <f t="shared" si="0"/>
        <v>100.00000000000001</v>
      </c>
      <c r="E5" s="23">
        <f t="shared" si="0"/>
        <v>9440709877</v>
      </c>
      <c r="F5" s="24">
        <f t="shared" si="0"/>
        <v>100</v>
      </c>
      <c r="G5" s="23">
        <f t="shared" si="0"/>
        <v>11185994448</v>
      </c>
      <c r="H5" s="24">
        <f t="shared" si="0"/>
        <v>100.00000000000001</v>
      </c>
      <c r="I5" s="23">
        <f t="shared" si="0"/>
        <v>11311506468</v>
      </c>
      <c r="J5" s="24">
        <f t="shared" si="0"/>
        <v>99.99999999999999</v>
      </c>
      <c r="K5" s="23">
        <f>SUM(K18:K28)</f>
        <v>9685773471</v>
      </c>
      <c r="L5" s="24">
        <f>SUM(L18:L28)</f>
        <v>99.99999999999999</v>
      </c>
    </row>
    <row r="6" spans="1:12" ht="15.75" customHeight="1">
      <c r="A6" s="40" t="s">
        <v>4</v>
      </c>
      <c r="B6" s="41"/>
      <c r="C6" s="15">
        <v>2584846575</v>
      </c>
      <c r="D6" s="17">
        <v>24.7</v>
      </c>
      <c r="E6" s="16">
        <v>2576011830</v>
      </c>
      <c r="F6" s="17">
        <v>27.3</v>
      </c>
      <c r="G6" s="16">
        <v>2645906307</v>
      </c>
      <c r="H6" s="17">
        <f>ROUND(G6/G5*100,1)</f>
        <v>23.7</v>
      </c>
      <c r="I6" s="28">
        <v>2650916323</v>
      </c>
      <c r="J6" s="17">
        <f>ROUND(I6/I5*100,1)</f>
        <v>23.4</v>
      </c>
      <c r="K6" s="28">
        <v>2646378772</v>
      </c>
      <c r="L6" s="17">
        <f>ROUND(K6/K5*100,1)</f>
        <v>27.3</v>
      </c>
    </row>
    <row r="7" spans="1:12" ht="15.75" customHeight="1">
      <c r="A7" s="34" t="s">
        <v>5</v>
      </c>
      <c r="B7" s="35"/>
      <c r="C7" s="9">
        <v>69818000</v>
      </c>
      <c r="D7" s="14">
        <v>0.7</v>
      </c>
      <c r="E7" s="13">
        <v>73172000</v>
      </c>
      <c r="F7" s="14">
        <v>0.8</v>
      </c>
      <c r="G7" s="13">
        <v>72371000</v>
      </c>
      <c r="H7" s="14">
        <f>ROUND(G7/G5*100,1)</f>
        <v>0.6</v>
      </c>
      <c r="I7" s="29">
        <v>72014000</v>
      </c>
      <c r="J7" s="14">
        <f>ROUND(I7/I5*100,1)</f>
        <v>0.6</v>
      </c>
      <c r="K7" s="29">
        <v>72579000</v>
      </c>
      <c r="L7" s="17">
        <f>ROUND(K7/K5*100,1)</f>
        <v>0.7</v>
      </c>
    </row>
    <row r="8" spans="1:12" ht="15.75" customHeight="1">
      <c r="A8" s="34" t="s">
        <v>6</v>
      </c>
      <c r="B8" s="35"/>
      <c r="C8" s="9">
        <v>8968000</v>
      </c>
      <c r="D8" s="14">
        <v>0.1</v>
      </c>
      <c r="E8" s="13">
        <v>7348000</v>
      </c>
      <c r="F8" s="14">
        <v>0.1</v>
      </c>
      <c r="G8" s="13">
        <v>3455000</v>
      </c>
      <c r="H8" s="14">
        <f>ROUND(G8/G5*100,1)</f>
        <v>0</v>
      </c>
      <c r="I8" s="29">
        <v>6890000</v>
      </c>
      <c r="J8" s="14">
        <f>ROUND(I8/I5*100,1)</f>
        <v>0.1</v>
      </c>
      <c r="K8" s="29">
        <v>6060000</v>
      </c>
      <c r="L8" s="17">
        <f>ROUND(K8/K5*100,1)</f>
        <v>0.1</v>
      </c>
    </row>
    <row r="9" spans="1:12" ht="15.75" customHeight="1">
      <c r="A9" s="34" t="s">
        <v>24</v>
      </c>
      <c r="B9" s="35"/>
      <c r="C9" s="9">
        <v>21791000</v>
      </c>
      <c r="D9" s="14">
        <v>0.2</v>
      </c>
      <c r="E9" s="13">
        <v>17239000</v>
      </c>
      <c r="F9" s="14">
        <v>0.2</v>
      </c>
      <c r="G9" s="13">
        <v>11071000</v>
      </c>
      <c r="H9" s="14">
        <f>ROUND(G9/G5*100,1)</f>
        <v>0.1</v>
      </c>
      <c r="I9" s="29">
        <v>14627000</v>
      </c>
      <c r="J9" s="14">
        <f>ROUND(I9/I5*100,1)</f>
        <v>0.1</v>
      </c>
      <c r="K9" s="29">
        <v>12216000</v>
      </c>
      <c r="L9" s="17">
        <f>ROUND(K9/K5*100,1)</f>
        <v>0.1</v>
      </c>
    </row>
    <row r="10" spans="1:12" ht="15.75" customHeight="1">
      <c r="A10" s="34" t="s">
        <v>25</v>
      </c>
      <c r="B10" s="35"/>
      <c r="C10" s="9">
        <v>13371000</v>
      </c>
      <c r="D10" s="14">
        <v>0.1</v>
      </c>
      <c r="E10" s="13">
        <v>18152000</v>
      </c>
      <c r="F10" s="14">
        <v>0.2</v>
      </c>
      <c r="G10" s="13">
        <v>6928000</v>
      </c>
      <c r="H10" s="14">
        <f>ROUND(G10/G5*100,1)</f>
        <v>0.1</v>
      </c>
      <c r="I10" s="29">
        <v>20952000</v>
      </c>
      <c r="J10" s="14">
        <f>ROUND(I10/I5*100,1)</f>
        <v>0.2</v>
      </c>
      <c r="K10" s="29">
        <v>12211000</v>
      </c>
      <c r="L10" s="17">
        <f>ROUND(K10/K5*100,1)</f>
        <v>0.1</v>
      </c>
    </row>
    <row r="11" spans="1:12" ht="15.75" customHeight="1">
      <c r="A11" s="34" t="s">
        <v>26</v>
      </c>
      <c r="B11" s="35"/>
      <c r="C11" s="9">
        <v>261271000</v>
      </c>
      <c r="D11" s="14">
        <v>2.5</v>
      </c>
      <c r="E11" s="13">
        <v>475204000</v>
      </c>
      <c r="F11" s="14">
        <v>5</v>
      </c>
      <c r="G11" s="13">
        <v>427362000</v>
      </c>
      <c r="H11" s="14">
        <f>ROUND(G11/G5*100,1)</f>
        <v>3.8</v>
      </c>
      <c r="I11" s="29">
        <v>440510000</v>
      </c>
      <c r="J11" s="14">
        <f>ROUND(I11/I5*100,1)</f>
        <v>3.9</v>
      </c>
      <c r="K11" s="29">
        <v>454924000</v>
      </c>
      <c r="L11" s="17">
        <f>ROUND(K11/K5*100,1)</f>
        <v>4.7</v>
      </c>
    </row>
    <row r="12" spans="1:12" ht="15.75" customHeight="1">
      <c r="A12" s="34" t="s">
        <v>27</v>
      </c>
      <c r="B12" s="35"/>
      <c r="C12" s="9">
        <v>10974000</v>
      </c>
      <c r="D12" s="14">
        <v>0.1</v>
      </c>
      <c r="E12" s="13">
        <v>17434000</v>
      </c>
      <c r="F12" s="14">
        <v>0.2</v>
      </c>
      <c r="G12" s="13">
        <v>16982000</v>
      </c>
      <c r="H12" s="14">
        <f>ROUND(G12/G5*100,1)</f>
        <v>0.2</v>
      </c>
      <c r="I12" s="29">
        <v>23960000</v>
      </c>
      <c r="J12" s="14">
        <f>ROUND(I12/I5*100,1)</f>
        <v>0.2</v>
      </c>
      <c r="K12" s="29">
        <v>26299000</v>
      </c>
      <c r="L12" s="17">
        <f>ROUND(K12/K5*100,1)</f>
        <v>0.3</v>
      </c>
    </row>
    <row r="13" spans="1:12" ht="15.75" customHeight="1">
      <c r="A13" s="34" t="s">
        <v>28</v>
      </c>
      <c r="B13" s="35"/>
      <c r="C13" s="9">
        <v>24890000</v>
      </c>
      <c r="D13" s="14">
        <v>0.2</v>
      </c>
      <c r="E13" s="13">
        <v>23598000</v>
      </c>
      <c r="F13" s="14">
        <v>0.2</v>
      </c>
      <c r="G13" s="13">
        <v>25391000</v>
      </c>
      <c r="H13" s="14">
        <f>ROUND(G13/G5*100,1)</f>
        <v>0.2</v>
      </c>
      <c r="I13" s="29">
        <v>27254000</v>
      </c>
      <c r="J13" s="14">
        <f>ROUND(I13/I5*100,1)+0.1</f>
        <v>0.30000000000000004</v>
      </c>
      <c r="K13" s="29">
        <v>30346000</v>
      </c>
      <c r="L13" s="17">
        <f>ROUND(K13/K5*100,1)</f>
        <v>0.3</v>
      </c>
    </row>
    <row r="14" spans="1:12" ht="15.75" customHeight="1">
      <c r="A14" s="34" t="s">
        <v>29</v>
      </c>
      <c r="B14" s="35"/>
      <c r="C14" s="9">
        <f>SUM(C15:C16)</f>
        <v>2309490000</v>
      </c>
      <c r="D14" s="14">
        <v>22.1</v>
      </c>
      <c r="E14" s="13">
        <f>SUM(E15:E16)</f>
        <v>2408156000</v>
      </c>
      <c r="F14" s="14">
        <v>25.5</v>
      </c>
      <c r="G14" s="13">
        <v>2400745000</v>
      </c>
      <c r="H14" s="14">
        <f>ROUND(G14/G5*100,1)</f>
        <v>21.5</v>
      </c>
      <c r="I14" s="13">
        <f>SUM(I15:I16)</f>
        <v>2428173000</v>
      </c>
      <c r="J14" s="14">
        <f>ROUND(I14/I5*100,1)</f>
        <v>21.5</v>
      </c>
      <c r="K14" s="13">
        <f>SUM(K15:K16)</f>
        <v>2357502000</v>
      </c>
      <c r="L14" s="17">
        <f>ROUND(K14/K5*100,1)</f>
        <v>24.3</v>
      </c>
    </row>
    <row r="15" spans="1:12" ht="15.75" customHeight="1">
      <c r="A15" s="34" t="s">
        <v>30</v>
      </c>
      <c r="B15" s="11" t="s">
        <v>31</v>
      </c>
      <c r="C15" s="9">
        <v>2084710000</v>
      </c>
      <c r="D15" s="14">
        <v>19.9</v>
      </c>
      <c r="E15" s="13">
        <v>2140719000</v>
      </c>
      <c r="F15" s="14">
        <v>22.7</v>
      </c>
      <c r="G15" s="13">
        <v>2161506000</v>
      </c>
      <c r="H15" s="14">
        <f>ROUND(G15/G5*100,1)</f>
        <v>19.3</v>
      </c>
      <c r="I15" s="29">
        <v>2106446000</v>
      </c>
      <c r="J15" s="14">
        <f>ROUND(I15/I5*100,1)</f>
        <v>18.6</v>
      </c>
      <c r="K15" s="29">
        <v>2121521000</v>
      </c>
      <c r="L15" s="17">
        <f>ROUND(K15/K5*100,1)</f>
        <v>21.9</v>
      </c>
    </row>
    <row r="16" spans="1:12" ht="15.75" customHeight="1">
      <c r="A16" s="34"/>
      <c r="B16" s="11" t="s">
        <v>32</v>
      </c>
      <c r="C16" s="9">
        <v>224780000</v>
      </c>
      <c r="D16" s="14">
        <v>2.2</v>
      </c>
      <c r="E16" s="13">
        <v>267437000</v>
      </c>
      <c r="F16" s="14">
        <v>2.8</v>
      </c>
      <c r="G16" s="13">
        <v>239239000</v>
      </c>
      <c r="H16" s="14">
        <f>ROUND(G16/G5*100,1)+0.1</f>
        <v>2.2</v>
      </c>
      <c r="I16" s="29">
        <v>321727000</v>
      </c>
      <c r="J16" s="14">
        <f>ROUND(I16/I5*100,1)+0.1</f>
        <v>2.9</v>
      </c>
      <c r="K16" s="29">
        <v>235981000</v>
      </c>
      <c r="L16" s="17">
        <f>ROUND(K16/K5*100,1)</f>
        <v>2.4</v>
      </c>
    </row>
    <row r="17" spans="1:12" ht="15.75" customHeight="1">
      <c r="A17" s="34" t="s">
        <v>7</v>
      </c>
      <c r="B17" s="35"/>
      <c r="C17" s="9">
        <v>3781000</v>
      </c>
      <c r="D17" s="14">
        <v>0</v>
      </c>
      <c r="E17" s="13">
        <v>3951000</v>
      </c>
      <c r="F17" s="14">
        <v>0</v>
      </c>
      <c r="G17" s="13">
        <v>3683000</v>
      </c>
      <c r="H17" s="14">
        <f>ROUND(G17/G5*100,1)</f>
        <v>0</v>
      </c>
      <c r="I17" s="29">
        <v>3467000</v>
      </c>
      <c r="J17" s="14">
        <f>ROUND(I17/I5*100,1)</f>
        <v>0</v>
      </c>
      <c r="K17" s="29">
        <v>3038000</v>
      </c>
      <c r="L17" s="17">
        <f>ROUND(K17/K5*100,1)</f>
        <v>0</v>
      </c>
    </row>
    <row r="18" spans="1:12" ht="15.75" customHeight="1">
      <c r="A18" s="38" t="s">
        <v>8</v>
      </c>
      <c r="B18" s="39"/>
      <c r="C18" s="18">
        <f>SUM(C6:C13,C15:C17)</f>
        <v>5309200575</v>
      </c>
      <c r="D18" s="27">
        <v>50.7</v>
      </c>
      <c r="E18" s="19">
        <f>SUM(E6:E13,E15:E17)</f>
        <v>5620265830</v>
      </c>
      <c r="F18" s="27">
        <v>59.5</v>
      </c>
      <c r="G18" s="19">
        <f>SUM(G6:G13,G15:G17)</f>
        <v>5613894307</v>
      </c>
      <c r="H18" s="20">
        <f>ROUND(G18/G5*100,1)</f>
        <v>50.2</v>
      </c>
      <c r="I18" s="19">
        <f>SUM(I6:I13,I15:I17)</f>
        <v>5688763323</v>
      </c>
      <c r="J18" s="20">
        <f>ROUND(I18/I5*100,1)</f>
        <v>50.3</v>
      </c>
      <c r="K18" s="19">
        <f>SUM(K6:K13,K15:K17)</f>
        <v>5621553772</v>
      </c>
      <c r="L18" s="31">
        <f>ROUND(K18/K5*100,1)-0.1</f>
        <v>57.9</v>
      </c>
    </row>
    <row r="19" spans="1:12" ht="15.75" customHeight="1">
      <c r="A19" s="40" t="s">
        <v>9</v>
      </c>
      <c r="B19" s="41"/>
      <c r="C19" s="15">
        <v>239864824</v>
      </c>
      <c r="D19" s="17">
        <v>2.3</v>
      </c>
      <c r="E19" s="16">
        <v>225709400</v>
      </c>
      <c r="F19" s="17">
        <v>2.4</v>
      </c>
      <c r="G19" s="16">
        <v>212368240</v>
      </c>
      <c r="H19" s="17">
        <f>ROUND(G19/G5*100,1)</f>
        <v>1.9</v>
      </c>
      <c r="I19" s="28">
        <v>216143956</v>
      </c>
      <c r="J19" s="17">
        <f>ROUND(I19/I5*100,1)</f>
        <v>1.9</v>
      </c>
      <c r="K19" s="28">
        <v>209243660</v>
      </c>
      <c r="L19" s="17">
        <f>ROUND(K19/K5*100,1)</f>
        <v>2.2</v>
      </c>
    </row>
    <row r="20" spans="1:12" ht="15.75" customHeight="1">
      <c r="A20" s="34" t="s">
        <v>10</v>
      </c>
      <c r="B20" s="35"/>
      <c r="C20" s="9">
        <v>56202534</v>
      </c>
      <c r="D20" s="14">
        <v>0.5</v>
      </c>
      <c r="E20" s="13">
        <v>53970457</v>
      </c>
      <c r="F20" s="14">
        <v>0.6</v>
      </c>
      <c r="G20" s="13">
        <v>91084683</v>
      </c>
      <c r="H20" s="14">
        <f>ROUND(G20/G5*100,1)</f>
        <v>0.8</v>
      </c>
      <c r="I20" s="29">
        <v>59333687</v>
      </c>
      <c r="J20" s="14">
        <f>ROUND(I20/I5*100,1)</f>
        <v>0.5</v>
      </c>
      <c r="K20" s="29">
        <v>58716463</v>
      </c>
      <c r="L20" s="17">
        <f>ROUND(K20/K5*100,1)</f>
        <v>0.6</v>
      </c>
    </row>
    <row r="21" spans="1:12" ht="15.75" customHeight="1">
      <c r="A21" s="34" t="s">
        <v>11</v>
      </c>
      <c r="B21" s="35"/>
      <c r="C21" s="9">
        <v>1366796913</v>
      </c>
      <c r="D21" s="14">
        <v>13.1</v>
      </c>
      <c r="E21" s="13">
        <v>1363057840</v>
      </c>
      <c r="F21" s="14">
        <v>14.5</v>
      </c>
      <c r="G21" s="13">
        <v>1608882440</v>
      </c>
      <c r="H21" s="14">
        <f>ROUND(G21/G5*100,1)</f>
        <v>14.4</v>
      </c>
      <c r="I21" s="29">
        <v>1947272737</v>
      </c>
      <c r="J21" s="14">
        <f>ROUND(I21/I5*100,1)</f>
        <v>17.2</v>
      </c>
      <c r="K21" s="29">
        <v>1391430015</v>
      </c>
      <c r="L21" s="17">
        <f>ROUND(K21/K5*100,1)</f>
        <v>14.4</v>
      </c>
    </row>
    <row r="22" spans="1:12" ht="15.75" customHeight="1">
      <c r="A22" s="34" t="s">
        <v>12</v>
      </c>
      <c r="B22" s="35"/>
      <c r="C22" s="9">
        <v>617453126</v>
      </c>
      <c r="D22" s="14">
        <v>5.9</v>
      </c>
      <c r="E22" s="13">
        <v>753644942</v>
      </c>
      <c r="F22" s="14">
        <v>8</v>
      </c>
      <c r="G22" s="13">
        <v>673389166</v>
      </c>
      <c r="H22" s="14">
        <f>ROUND(G22/G5*100,1)</f>
        <v>6</v>
      </c>
      <c r="I22" s="29">
        <v>689954082</v>
      </c>
      <c r="J22" s="14">
        <f>ROUND(I22/I5*100,1)</f>
        <v>6.1</v>
      </c>
      <c r="K22" s="29">
        <v>709365965</v>
      </c>
      <c r="L22" s="17">
        <f>ROUND(K22/K5*100,1)</f>
        <v>7.3</v>
      </c>
    </row>
    <row r="23" spans="1:12" ht="15.75" customHeight="1">
      <c r="A23" s="34" t="s">
        <v>13</v>
      </c>
      <c r="B23" s="35"/>
      <c r="C23" s="9">
        <v>94845131</v>
      </c>
      <c r="D23" s="14">
        <v>0.9</v>
      </c>
      <c r="E23" s="13">
        <v>19450275</v>
      </c>
      <c r="F23" s="14">
        <v>0.2</v>
      </c>
      <c r="G23" s="13">
        <v>20407015</v>
      </c>
      <c r="H23" s="14">
        <f>ROUND(G23/G5*100,1)</f>
        <v>0.2</v>
      </c>
      <c r="I23" s="29">
        <v>46727268</v>
      </c>
      <c r="J23" s="14">
        <f>ROUND(I23/I5*100,1)</f>
        <v>0.4</v>
      </c>
      <c r="K23" s="29">
        <v>25180252</v>
      </c>
      <c r="L23" s="17">
        <f>ROUND(K23/K5*100,1)</f>
        <v>0.3</v>
      </c>
    </row>
    <row r="24" spans="1:12" ht="15.75" customHeight="1">
      <c r="A24" s="34" t="s">
        <v>14</v>
      </c>
      <c r="B24" s="35"/>
      <c r="C24" s="9">
        <v>2207600</v>
      </c>
      <c r="D24" s="14">
        <v>0</v>
      </c>
      <c r="E24" s="13">
        <v>2337000</v>
      </c>
      <c r="F24" s="14">
        <v>0</v>
      </c>
      <c r="G24" s="13">
        <v>20253006</v>
      </c>
      <c r="H24" s="14">
        <f>ROUND(G24/G5*100,1)</f>
        <v>0.2</v>
      </c>
      <c r="I24" s="29">
        <v>11104793</v>
      </c>
      <c r="J24" s="14">
        <f>ROUND(I24/I5*100,1)</f>
        <v>0.1</v>
      </c>
      <c r="K24" s="29">
        <v>16415000</v>
      </c>
      <c r="L24" s="17">
        <f>ROUND(K24/K5*100,1)</f>
        <v>0.2</v>
      </c>
    </row>
    <row r="25" spans="1:12" ht="15.75" customHeight="1">
      <c r="A25" s="34" t="s">
        <v>15</v>
      </c>
      <c r="B25" s="35"/>
      <c r="C25" s="9">
        <v>381963951</v>
      </c>
      <c r="D25" s="14">
        <v>3.7</v>
      </c>
      <c r="E25" s="13">
        <v>132489441</v>
      </c>
      <c r="F25" s="14">
        <v>1.4</v>
      </c>
      <c r="G25" s="13">
        <v>496005910</v>
      </c>
      <c r="H25" s="14">
        <f>ROUND(G25/G5*100,1)</f>
        <v>4.4</v>
      </c>
      <c r="I25" s="29">
        <v>324546261</v>
      </c>
      <c r="J25" s="14">
        <f>ROUND(I25/I5*100,1)</f>
        <v>2.9</v>
      </c>
      <c r="K25" s="29">
        <v>204035915</v>
      </c>
      <c r="L25" s="17">
        <f>ROUND(K25/K5*100,1)</f>
        <v>2.1</v>
      </c>
    </row>
    <row r="26" spans="1:12" ht="15.75" customHeight="1">
      <c r="A26" s="34" t="s">
        <v>16</v>
      </c>
      <c r="B26" s="35"/>
      <c r="C26" s="9">
        <v>69229750</v>
      </c>
      <c r="D26" s="14">
        <v>0.7</v>
      </c>
      <c r="E26" s="13">
        <v>78201400</v>
      </c>
      <c r="F26" s="14">
        <v>0.8</v>
      </c>
      <c r="G26" s="13">
        <v>82906000</v>
      </c>
      <c r="H26" s="14">
        <f>ROUND(G26/G5*100,1)</f>
        <v>0.7</v>
      </c>
      <c r="I26" s="29">
        <v>106586800</v>
      </c>
      <c r="J26" s="14">
        <f>ROUND(I26/I5*100,1)+0.1</f>
        <v>1</v>
      </c>
      <c r="K26" s="29">
        <v>77706000</v>
      </c>
      <c r="L26" s="17">
        <f>ROUND(K26/K5*100,1)</f>
        <v>0.8</v>
      </c>
    </row>
    <row r="27" spans="1:12" ht="15.75" customHeight="1">
      <c r="A27" s="34" t="s">
        <v>17</v>
      </c>
      <c r="B27" s="35"/>
      <c r="C27" s="9">
        <v>285260473</v>
      </c>
      <c r="D27" s="14">
        <v>2.7</v>
      </c>
      <c r="E27" s="13">
        <v>294838292</v>
      </c>
      <c r="F27" s="14">
        <v>3.1</v>
      </c>
      <c r="G27" s="13">
        <v>299770681</v>
      </c>
      <c r="H27" s="14">
        <f>ROUND(G27/G5*100,1)</f>
        <v>2.7</v>
      </c>
      <c r="I27" s="29">
        <v>263985561</v>
      </c>
      <c r="J27" s="14">
        <f>ROUND(I27/I5*100,1)</f>
        <v>2.3</v>
      </c>
      <c r="K27" s="29">
        <v>297839429</v>
      </c>
      <c r="L27" s="17">
        <f>ROUND(K27/K5*100,1)</f>
        <v>3.1</v>
      </c>
    </row>
    <row r="28" spans="1:12" ht="15.75" customHeight="1">
      <c r="A28" s="36" t="s">
        <v>18</v>
      </c>
      <c r="B28" s="37"/>
      <c r="C28" s="25">
        <v>2046494000</v>
      </c>
      <c r="D28" s="21">
        <v>19.5</v>
      </c>
      <c r="E28" s="26">
        <v>896745000</v>
      </c>
      <c r="F28" s="21">
        <v>9.5</v>
      </c>
      <c r="G28" s="26">
        <v>2067033000</v>
      </c>
      <c r="H28" s="21">
        <f>ROUND(G28/G5*100,1)</f>
        <v>18.5</v>
      </c>
      <c r="I28" s="30">
        <v>1957088000</v>
      </c>
      <c r="J28" s="21">
        <f>ROUND(I28/I5*100,1)</f>
        <v>17.3</v>
      </c>
      <c r="K28" s="30">
        <v>1074287000</v>
      </c>
      <c r="L28" s="21">
        <f>ROUND(K28/K5*100,1)</f>
        <v>11.1</v>
      </c>
    </row>
    <row r="29" spans="1:12" ht="13.5">
      <c r="A29" s="3" t="s">
        <v>33</v>
      </c>
      <c r="B29" s="3"/>
      <c r="C29" s="2"/>
      <c r="D29" s="2"/>
      <c r="G29" s="3"/>
      <c r="H29" s="3"/>
      <c r="I29" s="3"/>
      <c r="J29" s="3"/>
      <c r="K29" s="3"/>
      <c r="L29" s="3"/>
    </row>
  </sheetData>
  <sheetProtection/>
  <mergeCells count="29">
    <mergeCell ref="A3:B4"/>
    <mergeCell ref="C3:D3"/>
    <mergeCell ref="E3:F3"/>
    <mergeCell ref="G3:H3"/>
    <mergeCell ref="I3:J3"/>
    <mergeCell ref="A5:B5"/>
    <mergeCell ref="A6:B6"/>
    <mergeCell ref="A7:B7"/>
    <mergeCell ref="A8:B8"/>
    <mergeCell ref="A9:B9"/>
    <mergeCell ref="A10:B10"/>
    <mergeCell ref="A22:B22"/>
    <mergeCell ref="A23:B23"/>
    <mergeCell ref="A11:B11"/>
    <mergeCell ref="A12:B12"/>
    <mergeCell ref="A13:B13"/>
    <mergeCell ref="A14:B14"/>
    <mergeCell ref="A15:A16"/>
    <mergeCell ref="A17:B17"/>
    <mergeCell ref="K3:L3"/>
    <mergeCell ref="A24:B24"/>
    <mergeCell ref="A25:B25"/>
    <mergeCell ref="A26:B26"/>
    <mergeCell ref="A27:B27"/>
    <mergeCell ref="A28:B28"/>
    <mergeCell ref="A18:B18"/>
    <mergeCell ref="A19:B19"/>
    <mergeCell ref="A20:B20"/>
    <mergeCell ref="A21:B21"/>
  </mergeCells>
  <printOptions/>
  <pageMargins left="0.7086614173228347" right="0.7086614173228347" top="0.9448818897637796" bottom="0.7480314960629921" header="0.5511811023622047" footer="0.31496062992125984"/>
  <pageSetup fitToHeight="1" fitToWidth="1" horizontalDpi="600" verticalDpi="600" orientation="landscape" paperSize="9" scale="94" r:id="rId1"/>
  <headerFooter scaleWithDoc="0">
    <oddHeader>&amp;L
&amp;"ＭＳ ゴシック,太字"&amp;12 ３．一般会計決算額の状況（歳入）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2020-03-23T05:38:23Z</cp:lastPrinted>
  <dcterms:created xsi:type="dcterms:W3CDTF">2006-09-07T00:54:55Z</dcterms:created>
  <dcterms:modified xsi:type="dcterms:W3CDTF">2020-03-23T05:38:29Z</dcterms:modified>
  <cp:category/>
  <cp:version/>
  <cp:contentType/>
  <cp:contentStatus/>
</cp:coreProperties>
</file>