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315" activeTab="0"/>
  </bookViews>
  <sheets>
    <sheet name="４．保育所(園)・認定こども園等の状況" sheetId="1" r:id="rId1"/>
  </sheets>
  <definedNames>
    <definedName name="_xlnm.Print_Area" localSheetId="0">'４．保育所(園)・認定こども園等の状況'!$A$1:$J$25</definedName>
  </definedNames>
  <calcPr fullCalcOnLoad="1"/>
</workbook>
</file>

<file path=xl/sharedStrings.xml><?xml version="1.0" encoding="utf-8"?>
<sst xmlns="http://schemas.openxmlformats.org/spreadsheetml/2006/main" count="30" uniqueCount="30">
  <si>
    <t>各年４月１日現在　単位：人</t>
  </si>
  <si>
    <t>年</t>
  </si>
  <si>
    <t>施設数</t>
  </si>
  <si>
    <t>入所定員数</t>
  </si>
  <si>
    <t>総　　数</t>
  </si>
  <si>
    <t>３歳未満</t>
  </si>
  <si>
    <t>３歳以上</t>
  </si>
  <si>
    <t>向粟崎保育所</t>
  </si>
  <si>
    <t>北部保育所</t>
  </si>
  <si>
    <t>資料：町民福祉部子育て支援課</t>
  </si>
  <si>
    <t>保育所等入所児童数</t>
  </si>
  <si>
    <t>(注) (1)管外保育とは、町内在住児童が町外の保育所(園)・認定こども園等を利用しているもの。</t>
  </si>
  <si>
    <t>　28</t>
  </si>
  <si>
    <t>　29</t>
  </si>
  <si>
    <t>(町立計)</t>
  </si>
  <si>
    <t>(社会福祉法人等計)</t>
  </si>
  <si>
    <t>鶴が丘保育園</t>
  </si>
  <si>
    <t>大根布保育園</t>
  </si>
  <si>
    <t>内灘はまなす保育園</t>
  </si>
  <si>
    <t>白帆台保育園</t>
  </si>
  <si>
    <t>千鳥台幼稚舎</t>
  </si>
  <si>
    <t>誠美幼稚園</t>
  </si>
  <si>
    <t>管 外 保 育 計</t>
  </si>
  <si>
    <t>平成27年</t>
  </si>
  <si>
    <t>　30</t>
  </si>
  <si>
    <t>　31</t>
  </si>
  <si>
    <t>-</t>
  </si>
  <si>
    <t>向陽台保育園</t>
  </si>
  <si>
    <t>　　 (2)千鳥台幼稚舎、向陽台保育園は幼保連携型認定こども園、誠美幼稚園は幼稚園型認定こども園、</t>
  </si>
  <si>
    <t xml:space="preserve"> 　　　 それ以外の施設は保育所。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</si>
</sst>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</numFmts>
  <fonts count="40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distributed" vertical="center"/>
      <protection hidden="1"/>
    </xf>
    <xf numFmtId="0" fontId="3" fillId="0" borderId="10" xfId="0" applyFont="1" applyFill="1" applyBorder="1" applyAlignment="1" applyProtection="1">
      <alignment horizontal="distributed" vertical="center" wrapText="1"/>
      <protection hidden="1"/>
    </xf>
    <xf numFmtId="176" fontId="3" fillId="0" borderId="11" xfId="42" applyNumberFormat="1" applyFont="1" applyFill="1" applyBorder="1" applyAlignment="1" applyProtection="1">
      <alignment horizontal="right" vertical="center" wrapText="1" inden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176" fontId="3" fillId="0" borderId="13" xfId="42" applyNumberFormat="1" applyFont="1" applyFill="1" applyBorder="1" applyAlignment="1" applyProtection="1">
      <alignment horizontal="right" vertical="center" wrapText="1" indent="1"/>
      <protection hidden="1"/>
    </xf>
    <xf numFmtId="0" fontId="3" fillId="0" borderId="14" xfId="0" applyFont="1" applyFill="1" applyBorder="1" applyAlignment="1" applyProtection="1">
      <alignment horizontal="justify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176" fontId="3" fillId="0" borderId="10" xfId="42" applyNumberFormat="1" applyFont="1" applyFill="1" applyBorder="1" applyAlignment="1" applyProtection="1">
      <alignment horizontal="right" vertical="center" wrapText="1" indent="1"/>
      <protection hidden="1"/>
    </xf>
    <xf numFmtId="0" fontId="3" fillId="0" borderId="16" xfId="0" applyFont="1" applyFill="1" applyBorder="1" applyAlignment="1" applyProtection="1">
      <alignment vertical="center" wrapText="1"/>
      <protection hidden="1"/>
    </xf>
    <xf numFmtId="176" fontId="3" fillId="0" borderId="13" xfId="42" applyNumberFormat="1" applyFont="1" applyFill="1" applyBorder="1" applyAlignment="1" applyProtection="1">
      <alignment horizontal="right" vertical="center" wrapText="1" indent="1"/>
      <protection hidden="1" locked="0"/>
    </xf>
    <xf numFmtId="176" fontId="3" fillId="0" borderId="11" xfId="42" applyNumberFormat="1" applyFont="1" applyFill="1" applyBorder="1" applyAlignment="1" applyProtection="1">
      <alignment horizontal="right" vertical="center" wrapText="1" indent="1"/>
      <protection hidden="1" locked="0"/>
    </xf>
    <xf numFmtId="176" fontId="3" fillId="0" borderId="10" xfId="42" applyNumberFormat="1" applyFont="1" applyFill="1" applyBorder="1" applyAlignment="1" applyProtection="1">
      <alignment horizontal="right" vertical="center" wrapText="1" indent="1"/>
      <protection hidden="1" locked="0"/>
    </xf>
    <xf numFmtId="177" fontId="3" fillId="0" borderId="17" xfId="0" applyNumberFormat="1" applyFont="1" applyFill="1" applyBorder="1" applyAlignment="1" applyProtection="1">
      <alignment horizontal="right" vertical="center" wrapText="1" indent="1"/>
      <protection hidden="1" locked="0"/>
    </xf>
    <xf numFmtId="177" fontId="3" fillId="0" borderId="12" xfId="0" applyNumberFormat="1" applyFont="1" applyFill="1" applyBorder="1" applyAlignment="1" applyProtection="1">
      <alignment horizontal="right" vertical="center" wrapText="1" indent="1"/>
      <protection hidden="1" locked="0"/>
    </xf>
    <xf numFmtId="176" fontId="3" fillId="0" borderId="18" xfId="42" applyNumberFormat="1" applyFont="1" applyFill="1" applyBorder="1" applyAlignment="1" applyProtection="1">
      <alignment horizontal="right" vertical="center" wrapText="1" indent="1"/>
      <protection hidden="1" locked="0"/>
    </xf>
    <xf numFmtId="0" fontId="3" fillId="0" borderId="12" xfId="0" applyFont="1" applyFill="1" applyBorder="1" applyAlignment="1" applyProtection="1">
      <alignment horizontal="right" vertical="center" indent="1"/>
      <protection hidden="1" locked="0"/>
    </xf>
    <xf numFmtId="0" fontId="3" fillId="0" borderId="15" xfId="0" applyFont="1" applyFill="1" applyBorder="1" applyAlignment="1" applyProtection="1">
      <alignment horizontal="right" vertical="center" indent="1"/>
      <protection hidden="1" locked="0"/>
    </xf>
    <xf numFmtId="176" fontId="3" fillId="0" borderId="19" xfId="42" applyNumberFormat="1" applyFont="1" applyFill="1" applyBorder="1" applyAlignment="1" applyProtection="1">
      <alignment horizontal="right" vertical="center" wrapText="1" indent="1"/>
      <protection hidden="1" locked="0"/>
    </xf>
    <xf numFmtId="0" fontId="3" fillId="0" borderId="20" xfId="0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22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176" fontId="3" fillId="0" borderId="23" xfId="42" applyNumberFormat="1" applyFont="1" applyFill="1" applyBorder="1" applyAlignment="1" applyProtection="1">
      <alignment horizontal="right" vertical="center" wrapText="1" indent="1"/>
      <protection hidden="1" locked="0"/>
    </xf>
    <xf numFmtId="176" fontId="3" fillId="0" borderId="24" xfId="42" applyNumberFormat="1" applyFont="1" applyFill="1" applyBorder="1" applyAlignment="1" applyProtection="1">
      <alignment horizontal="right" vertical="center" wrapText="1" indent="1"/>
      <protection hidden="1" locked="0"/>
    </xf>
    <xf numFmtId="0" fontId="3" fillId="0" borderId="25" xfId="0" applyFont="1" applyFill="1" applyBorder="1" applyAlignment="1" applyProtection="1">
      <alignment horizontal="distributed" vertical="center" wrapText="1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 quotePrefix="1">
      <alignment horizontal="center" vertical="center" wrapText="1"/>
      <protection hidden="1"/>
    </xf>
    <xf numFmtId="0" fontId="3" fillId="0" borderId="31" xfId="0" applyFont="1" applyFill="1" applyBorder="1" applyAlignment="1" applyProtection="1" quotePrefix="1">
      <alignment horizontal="center" vertical="center" wrapText="1"/>
      <protection hidden="1"/>
    </xf>
    <xf numFmtId="0" fontId="3" fillId="0" borderId="32" xfId="0" applyFont="1" applyFill="1" applyBorder="1" applyAlignment="1" applyProtection="1" quotePrefix="1">
      <alignment horizontal="center" vertical="center" wrapText="1"/>
      <protection hidden="1"/>
    </xf>
    <xf numFmtId="0" fontId="3" fillId="0" borderId="33" xfId="0" applyFont="1" applyFill="1" applyBorder="1" applyAlignment="1" applyProtection="1">
      <alignment horizontal="center" vertical="center"/>
      <protection hidden="1"/>
    </xf>
    <xf numFmtId="0" fontId="3" fillId="0" borderId="34" xfId="0" applyFont="1" applyFill="1" applyBorder="1" applyAlignment="1" applyProtection="1">
      <alignment horizontal="center" vertical="center"/>
      <protection hidden="1"/>
    </xf>
    <xf numFmtId="0" fontId="3" fillId="0" borderId="35" xfId="0" applyFont="1" applyFill="1" applyBorder="1" applyAlignment="1" applyProtection="1" quotePrefix="1">
      <alignment horizontal="center" vertical="center" wrapText="1"/>
      <protection hidden="1"/>
    </xf>
    <xf numFmtId="0" fontId="3" fillId="0" borderId="36" xfId="0" applyFont="1" applyFill="1" applyBorder="1" applyAlignment="1" applyProtection="1" quotePrefix="1">
      <alignment horizontal="center" vertical="center" wrapText="1"/>
      <protection hidden="1"/>
    </xf>
    <xf numFmtId="0" fontId="3" fillId="0" borderId="37" xfId="0" applyFont="1" applyFill="1" applyBorder="1" applyAlignment="1" applyProtection="1" quotePrefix="1">
      <alignment horizontal="center" vertical="center" wrapText="1"/>
      <protection hidden="1"/>
    </xf>
    <xf numFmtId="0" fontId="3" fillId="0" borderId="38" xfId="0" applyFont="1" applyFill="1" applyBorder="1" applyAlignment="1" applyProtection="1" quotePrefix="1">
      <alignment horizontal="center" vertical="center" wrapText="1"/>
      <protection hidden="1"/>
    </xf>
    <xf numFmtId="0" fontId="3" fillId="0" borderId="39" xfId="0" applyFont="1" applyFill="1" applyBorder="1" applyAlignment="1" applyProtection="1" quotePrefix="1">
      <alignment horizontal="center" vertical="center" wrapText="1"/>
      <protection hidden="1"/>
    </xf>
    <xf numFmtId="0" fontId="3" fillId="0" borderId="25" xfId="0" applyFont="1" applyFill="1" applyBorder="1" applyAlignment="1" applyProtection="1" quotePrefix="1">
      <alignment horizontal="center" vertical="center" wrapText="1"/>
      <protection hidden="1"/>
    </xf>
    <xf numFmtId="0" fontId="3" fillId="0" borderId="40" xfId="0" applyFont="1" applyFill="1" applyBorder="1" applyAlignment="1" applyProtection="1">
      <alignment horizontal="left" vertical="center" indent="1"/>
      <protection hidden="1"/>
    </xf>
    <xf numFmtId="0" fontId="3" fillId="0" borderId="25" xfId="0" applyFont="1" applyFill="1" applyBorder="1" applyAlignment="1" applyProtection="1">
      <alignment horizontal="left" vertical="center" indent="1"/>
      <protection hidden="1"/>
    </xf>
    <xf numFmtId="0" fontId="3" fillId="0" borderId="14" xfId="0" applyFont="1" applyFill="1" applyBorder="1" applyAlignment="1" applyProtection="1">
      <alignment horizontal="right" vertical="center"/>
      <protection hidden="1"/>
    </xf>
    <xf numFmtId="0" fontId="3" fillId="0" borderId="22" xfId="0" applyFont="1" applyFill="1" applyBorder="1" applyAlignment="1" applyProtection="1">
      <alignment horizontal="right" vertical="center"/>
      <protection hidden="1"/>
    </xf>
    <xf numFmtId="0" fontId="3" fillId="0" borderId="40" xfId="0" applyFont="1" applyFill="1" applyBorder="1" applyAlignment="1" applyProtection="1">
      <alignment horizontal="left" vertical="center" wrapText="1" indent="1"/>
      <protection hidden="1"/>
    </xf>
    <xf numFmtId="0" fontId="3" fillId="0" borderId="25" xfId="0" applyFont="1" applyFill="1" applyBorder="1" applyAlignment="1" applyProtection="1">
      <alignment horizontal="left" vertical="center" wrapText="1" inden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view="pageLayout" zoomScaleSheetLayoutView="90" workbookViewId="0" topLeftCell="A1">
      <selection activeCell="J4" sqref="J4"/>
    </sheetView>
  </sheetViews>
  <sheetFormatPr defaultColWidth="9.00390625" defaultRowHeight="13.5"/>
  <cols>
    <col min="1" max="1" width="2.625" style="29" customWidth="1"/>
    <col min="2" max="2" width="2.375" style="29" customWidth="1"/>
    <col min="3" max="3" width="19.625" style="29" customWidth="1"/>
    <col min="4" max="4" width="8.875" style="29" customWidth="1"/>
    <col min="5" max="5" width="10.625" style="29" customWidth="1"/>
    <col min="6" max="8" width="8.875" style="29" customWidth="1"/>
    <col min="9" max="16384" width="9.00390625" style="29" customWidth="1"/>
  </cols>
  <sheetData>
    <row r="1" spans="1:8" ht="14.25">
      <c r="A1" s="1"/>
      <c r="B1" s="28"/>
      <c r="C1" s="28"/>
      <c r="D1" s="28"/>
      <c r="E1" s="28"/>
      <c r="F1" s="28"/>
      <c r="G1" s="28"/>
      <c r="H1" s="28"/>
    </row>
    <row r="2" spans="1:8" ht="14.25">
      <c r="A2" s="1"/>
      <c r="B2" s="28"/>
      <c r="C2" s="28"/>
      <c r="D2" s="28"/>
      <c r="E2" s="28"/>
      <c r="F2" s="28"/>
      <c r="G2" s="28"/>
      <c r="H2" s="2" t="s">
        <v>0</v>
      </c>
    </row>
    <row r="3" spans="1:8" ht="14.25" customHeight="1">
      <c r="A3" s="34" t="s">
        <v>1</v>
      </c>
      <c r="B3" s="35"/>
      <c r="C3" s="36"/>
      <c r="D3" s="40" t="s">
        <v>2</v>
      </c>
      <c r="E3" s="35" t="s">
        <v>3</v>
      </c>
      <c r="F3" s="35" t="s">
        <v>10</v>
      </c>
      <c r="G3" s="35"/>
      <c r="H3" s="36"/>
    </row>
    <row r="4" spans="1:8" ht="27" customHeight="1">
      <c r="A4" s="37"/>
      <c r="B4" s="38"/>
      <c r="C4" s="39"/>
      <c r="D4" s="41"/>
      <c r="E4" s="38"/>
      <c r="F4" s="9" t="s">
        <v>4</v>
      </c>
      <c r="G4" s="9" t="s">
        <v>5</v>
      </c>
      <c r="H4" s="12" t="s">
        <v>6</v>
      </c>
    </row>
    <row r="5" spans="1:8" ht="19.5" customHeight="1">
      <c r="A5" s="47" t="s">
        <v>23</v>
      </c>
      <c r="B5" s="48"/>
      <c r="C5" s="49"/>
      <c r="D5" s="10">
        <v>9</v>
      </c>
      <c r="E5" s="8">
        <v>993</v>
      </c>
      <c r="F5" s="8">
        <f>SUM(G5:H5)</f>
        <v>899</v>
      </c>
      <c r="G5" s="8">
        <v>338</v>
      </c>
      <c r="H5" s="13">
        <v>561</v>
      </c>
    </row>
    <row r="6" spans="1:8" ht="19.5" customHeight="1">
      <c r="A6" s="42" t="s">
        <v>12</v>
      </c>
      <c r="B6" s="43"/>
      <c r="C6" s="44"/>
      <c r="D6" s="10">
        <v>9</v>
      </c>
      <c r="E6" s="8">
        <v>1150</v>
      </c>
      <c r="F6" s="8">
        <f>SUM(G6:H6)</f>
        <v>994</v>
      </c>
      <c r="G6" s="8">
        <v>369</v>
      </c>
      <c r="H6" s="13">
        <v>625</v>
      </c>
    </row>
    <row r="7" spans="1:8" ht="19.5" customHeight="1">
      <c r="A7" s="42" t="s">
        <v>13</v>
      </c>
      <c r="B7" s="43"/>
      <c r="C7" s="44"/>
      <c r="D7" s="10">
        <v>9</v>
      </c>
      <c r="E7" s="8">
        <v>1120</v>
      </c>
      <c r="F7" s="8">
        <f>SUM(G7:H7)</f>
        <v>1004</v>
      </c>
      <c r="G7" s="8">
        <v>352</v>
      </c>
      <c r="H7" s="13">
        <v>652</v>
      </c>
    </row>
    <row r="8" spans="1:8" ht="19.5" customHeight="1">
      <c r="A8" s="42" t="s">
        <v>24</v>
      </c>
      <c r="B8" s="43"/>
      <c r="C8" s="44"/>
      <c r="D8" s="10">
        <v>9</v>
      </c>
      <c r="E8" s="8">
        <v>1122</v>
      </c>
      <c r="F8" s="8">
        <f>SUM(G8:H8)</f>
        <v>993</v>
      </c>
      <c r="G8" s="8">
        <v>336</v>
      </c>
      <c r="H8" s="13">
        <v>657</v>
      </c>
    </row>
    <row r="9" spans="1:8" ht="19.5" customHeight="1">
      <c r="A9" s="50" t="s">
        <v>25</v>
      </c>
      <c r="B9" s="51"/>
      <c r="C9" s="52"/>
      <c r="D9" s="10">
        <f>SUM(D10,D13)</f>
        <v>9</v>
      </c>
      <c r="E9" s="10">
        <f>SUM(E10,E13)</f>
        <v>1122</v>
      </c>
      <c r="F9" s="10">
        <f>SUM(F10,F13)</f>
        <v>1002</v>
      </c>
      <c r="G9" s="10">
        <f>SUM(G10,G13)</f>
        <v>349</v>
      </c>
      <c r="H9" s="13">
        <f>SUM(H10,H13)</f>
        <v>653</v>
      </c>
    </row>
    <row r="10" spans="1:8" ht="19.5" customHeight="1">
      <c r="A10" s="24"/>
      <c r="B10" s="53" t="s">
        <v>14</v>
      </c>
      <c r="C10" s="54"/>
      <c r="D10" s="10">
        <f>SUM(D11:D12)</f>
        <v>2</v>
      </c>
      <c r="E10" s="10">
        <f>SUM(E11:E12)</f>
        <v>210</v>
      </c>
      <c r="F10" s="10">
        <f>SUM(F11:F12)</f>
        <v>176</v>
      </c>
      <c r="G10" s="10">
        <f>SUM(G11:G12)</f>
        <v>59</v>
      </c>
      <c r="H10" s="13">
        <f>SUM(H11:H12)</f>
        <v>117</v>
      </c>
    </row>
    <row r="11" spans="1:8" ht="19.5" customHeight="1">
      <c r="A11" s="24"/>
      <c r="B11" s="55"/>
      <c r="C11" s="7" t="s">
        <v>7</v>
      </c>
      <c r="D11" s="15">
        <v>1</v>
      </c>
      <c r="E11" s="16">
        <v>160</v>
      </c>
      <c r="F11" s="15">
        <f>SUM(G11:H11)</f>
        <v>147</v>
      </c>
      <c r="G11" s="16">
        <f>6+19+25</f>
        <v>50</v>
      </c>
      <c r="H11" s="17">
        <f>23+34+40</f>
        <v>97</v>
      </c>
    </row>
    <row r="12" spans="1:8" ht="19.5" customHeight="1">
      <c r="A12" s="24"/>
      <c r="B12" s="56"/>
      <c r="C12" s="7" t="s">
        <v>8</v>
      </c>
      <c r="D12" s="15">
        <v>1</v>
      </c>
      <c r="E12" s="16">
        <v>50</v>
      </c>
      <c r="F12" s="15">
        <f>SUM(G12:H12)</f>
        <v>29</v>
      </c>
      <c r="G12" s="16">
        <f>2+3+4</f>
        <v>9</v>
      </c>
      <c r="H12" s="17">
        <f>7+7+6</f>
        <v>20</v>
      </c>
    </row>
    <row r="13" spans="1:8" ht="19.5" customHeight="1">
      <c r="A13" s="24"/>
      <c r="B13" s="57" t="s">
        <v>15</v>
      </c>
      <c r="C13" s="58"/>
      <c r="D13" s="10">
        <f>SUM(D14:D20)</f>
        <v>7</v>
      </c>
      <c r="E13" s="10">
        <f>SUM(E14:E20)</f>
        <v>912</v>
      </c>
      <c r="F13" s="10">
        <f>SUM(F14:F20)</f>
        <v>826</v>
      </c>
      <c r="G13" s="10">
        <f>SUM(G14:G20)</f>
        <v>290</v>
      </c>
      <c r="H13" s="13">
        <f>SUM(H14:H20)</f>
        <v>536</v>
      </c>
    </row>
    <row r="14" spans="1:8" ht="19.5" customHeight="1">
      <c r="A14" s="24"/>
      <c r="B14" s="26"/>
      <c r="C14" s="7" t="s">
        <v>27</v>
      </c>
      <c r="D14" s="15">
        <v>1</v>
      </c>
      <c r="E14" s="16">
        <v>90</v>
      </c>
      <c r="F14" s="15">
        <f>SUM(G14:H14)</f>
        <v>80</v>
      </c>
      <c r="G14" s="16">
        <f>3+11+14</f>
        <v>28</v>
      </c>
      <c r="H14" s="17">
        <f>21+17+14</f>
        <v>52</v>
      </c>
    </row>
    <row r="15" spans="1:8" ht="19.5" customHeight="1">
      <c r="A15" s="24"/>
      <c r="B15" s="26"/>
      <c r="C15" s="7" t="s">
        <v>16</v>
      </c>
      <c r="D15" s="15">
        <v>1</v>
      </c>
      <c r="E15" s="16">
        <v>120</v>
      </c>
      <c r="F15" s="15">
        <f aca="true" t="shared" si="0" ref="F15:F20">SUM(G15:H15)</f>
        <v>116</v>
      </c>
      <c r="G15" s="16">
        <f>5+19+22</f>
        <v>46</v>
      </c>
      <c r="H15" s="17">
        <f>21+21+28</f>
        <v>70</v>
      </c>
    </row>
    <row r="16" spans="1:8" ht="19.5" customHeight="1">
      <c r="A16" s="24"/>
      <c r="B16" s="26"/>
      <c r="C16" s="7" t="s">
        <v>17</v>
      </c>
      <c r="D16" s="15">
        <v>1</v>
      </c>
      <c r="E16" s="16">
        <v>90</v>
      </c>
      <c r="F16" s="15">
        <f t="shared" si="0"/>
        <v>78</v>
      </c>
      <c r="G16" s="16">
        <f>4+12+15</f>
        <v>31</v>
      </c>
      <c r="H16" s="17">
        <f>12+11+24</f>
        <v>47</v>
      </c>
    </row>
    <row r="17" spans="1:8" ht="19.5" customHeight="1">
      <c r="A17" s="24"/>
      <c r="B17" s="26"/>
      <c r="C17" s="6" t="s">
        <v>18</v>
      </c>
      <c r="D17" s="15">
        <v>1</v>
      </c>
      <c r="E17" s="16">
        <v>180</v>
      </c>
      <c r="F17" s="15">
        <f t="shared" si="0"/>
        <v>140</v>
      </c>
      <c r="G17" s="16">
        <f>7+18+29</f>
        <v>54</v>
      </c>
      <c r="H17" s="17">
        <f>26+27+33</f>
        <v>86</v>
      </c>
    </row>
    <row r="18" spans="1:8" ht="19.5" customHeight="1">
      <c r="A18" s="24"/>
      <c r="B18" s="26"/>
      <c r="C18" s="7" t="s">
        <v>19</v>
      </c>
      <c r="D18" s="15">
        <v>1</v>
      </c>
      <c r="E18" s="16">
        <v>160</v>
      </c>
      <c r="F18" s="15">
        <f t="shared" si="0"/>
        <v>154</v>
      </c>
      <c r="G18" s="16">
        <f>5+20+28</f>
        <v>53</v>
      </c>
      <c r="H18" s="17">
        <f>33+35+33</f>
        <v>101</v>
      </c>
    </row>
    <row r="19" spans="1:8" ht="19.5" customHeight="1">
      <c r="A19" s="24"/>
      <c r="B19" s="11"/>
      <c r="C19" s="6" t="s">
        <v>20</v>
      </c>
      <c r="D19" s="15">
        <v>1</v>
      </c>
      <c r="E19" s="16">
        <v>127</v>
      </c>
      <c r="F19" s="15">
        <f t="shared" si="0"/>
        <v>140</v>
      </c>
      <c r="G19" s="16">
        <f>1+25+23</f>
        <v>49</v>
      </c>
      <c r="H19" s="17">
        <f>27+39+25</f>
        <v>91</v>
      </c>
    </row>
    <row r="20" spans="1:8" ht="19.5" customHeight="1">
      <c r="A20" s="25"/>
      <c r="B20" s="27"/>
      <c r="C20" s="32" t="s">
        <v>21</v>
      </c>
      <c r="D20" s="23">
        <v>1</v>
      </c>
      <c r="E20" s="30">
        <v>145</v>
      </c>
      <c r="F20" s="15">
        <f t="shared" si="0"/>
        <v>118</v>
      </c>
      <c r="G20" s="30">
        <f>3+9+17</f>
        <v>29</v>
      </c>
      <c r="H20" s="31">
        <f>20+34+35</f>
        <v>89</v>
      </c>
    </row>
    <row r="21" spans="1:8" ht="19.5" customHeight="1">
      <c r="A21" s="14"/>
      <c r="B21" s="45" t="s">
        <v>22</v>
      </c>
      <c r="C21" s="46"/>
      <c r="D21" s="18">
        <v>5</v>
      </c>
      <c r="E21" s="19" t="s">
        <v>26</v>
      </c>
      <c r="F21" s="20">
        <f>G21+H21</f>
        <v>25</v>
      </c>
      <c r="G21" s="21">
        <v>0</v>
      </c>
      <c r="H21" s="22">
        <f>2+2+11+7+3</f>
        <v>25</v>
      </c>
    </row>
    <row r="22" spans="1:8" s="5" customFormat="1" ht="12">
      <c r="A22" s="3" t="s">
        <v>9</v>
      </c>
      <c r="B22" s="4"/>
      <c r="C22" s="4"/>
      <c r="D22" s="4"/>
      <c r="E22" s="4"/>
      <c r="F22" s="4"/>
      <c r="G22" s="4"/>
      <c r="H22" s="4"/>
    </row>
    <row r="23" spans="1:8" s="5" customFormat="1" ht="12">
      <c r="A23" s="3" t="s">
        <v>11</v>
      </c>
      <c r="B23" s="4"/>
      <c r="C23" s="4"/>
      <c r="D23" s="4"/>
      <c r="E23" s="4"/>
      <c r="F23" s="4"/>
      <c r="G23" s="4"/>
      <c r="H23" s="4"/>
    </row>
    <row r="24" spans="1:8" s="5" customFormat="1" ht="12">
      <c r="A24" s="3" t="s">
        <v>28</v>
      </c>
      <c r="B24" s="4"/>
      <c r="C24" s="4"/>
      <c r="D24" s="4"/>
      <c r="E24" s="4"/>
      <c r="F24" s="4"/>
      <c r="G24" s="4"/>
      <c r="H24" s="4"/>
    </row>
    <row r="25" ht="13.5">
      <c r="A25" s="33" t="s">
        <v>29</v>
      </c>
    </row>
  </sheetData>
  <sheetProtection/>
  <mergeCells count="13">
    <mergeCell ref="B21:C21"/>
    <mergeCell ref="A5:C5"/>
    <mergeCell ref="A9:C9"/>
    <mergeCell ref="B10:C10"/>
    <mergeCell ref="B11:B12"/>
    <mergeCell ref="B13:C13"/>
    <mergeCell ref="A7:C7"/>
    <mergeCell ref="A3:C4"/>
    <mergeCell ref="D3:D4"/>
    <mergeCell ref="A6:C6"/>
    <mergeCell ref="E3:E4"/>
    <mergeCell ref="F3:H3"/>
    <mergeCell ref="A8:C8"/>
  </mergeCells>
  <printOptions/>
  <pageMargins left="0.7" right="0.7" top="0.75" bottom="0.75" header="0.5416666666666666" footer="0.3"/>
  <pageSetup horizontalDpi="600" verticalDpi="600" orientation="portrait" paperSize="9" r:id="rId1"/>
  <headerFooter scaleWithDoc="0">
    <oddHeader>&amp;L
&amp;"ＭＳ ゴシック,太字"&amp;12 ４．保育所（園）・認定こども園の状況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2020-03-19T06:32:56Z</cp:lastPrinted>
  <dcterms:created xsi:type="dcterms:W3CDTF">2006-09-05T11:41:35Z</dcterms:created>
  <dcterms:modified xsi:type="dcterms:W3CDTF">2020-03-19T06:33:02Z</dcterms:modified>
  <cp:category/>
  <cp:version/>
  <cp:contentType/>
  <cp:contentStatus/>
</cp:coreProperties>
</file>